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0" windowWidth="12390" windowHeight="9315" activeTab="0"/>
  </bookViews>
  <sheets>
    <sheet name="Namerica" sheetId="1" r:id="rId1"/>
  </sheets>
  <definedNames>
    <definedName name="D">'Namerica'!$B$7</definedName>
    <definedName name="E">'Namerica'!$B$9:$B$19</definedName>
    <definedName name="I">'Namerica'!$C$9:$C$19</definedName>
    <definedName name="L">'Namerica'!$B$2</definedName>
    <definedName name="LOSS">'Namerica'!$E$9:$E$19</definedName>
    <definedName name="N">'Namerica'!$B$1</definedName>
    <definedName name="P">'Namerica'!$D$9:$D$19</definedName>
    <definedName name="R_">'Namerica'!$B$6</definedName>
    <definedName name="rotor_Cp">'Namerica'!$B$22</definedName>
    <definedName name="Rotor_diameter">'Namerica'!$B$24</definedName>
    <definedName name="RPM">'Namerica'!$A$9:$A$19</definedName>
    <definedName name="shaft_power">'Namerica'!$C$26:$C$30</definedName>
    <definedName name="shaft_speed">'Namerica'!$B$26:$B$30</definedName>
    <definedName name="T">'Namerica'!$B$5</definedName>
    <definedName name="tip_speed_ratio">'Namerica'!$B$21</definedName>
    <definedName name="V">'Namerica'!$B$4</definedName>
    <definedName name="W">'Namerica'!$B$3</definedName>
    <definedName name="Windspeed_m_s">'Namerica'!$A$26:$A$30</definedName>
  </definedNames>
  <calcPr fullCalcOnLoad="1"/>
</workbook>
</file>

<file path=xl/sharedStrings.xml><?xml version="1.0" encoding="utf-8"?>
<sst xmlns="http://schemas.openxmlformats.org/spreadsheetml/2006/main" count="27" uniqueCount="27">
  <si>
    <t>N</t>
  </si>
  <si>
    <t>NUMBER OF MAGNETS</t>
  </si>
  <si>
    <t>L</t>
  </si>
  <si>
    <t>LENGTH IN mm</t>
  </si>
  <si>
    <t>W</t>
  </si>
  <si>
    <t>WIDTH IN mm</t>
  </si>
  <si>
    <t>V</t>
  </si>
  <si>
    <t>SYSTEM VOLTAGE (BATTERY)</t>
  </si>
  <si>
    <t>T</t>
  </si>
  <si>
    <t>TURNS PER COIL</t>
  </si>
  <si>
    <t>R</t>
  </si>
  <si>
    <t>STATOR RESISTANCE</t>
  </si>
  <si>
    <t>D</t>
  </si>
  <si>
    <t>WIRE DIAMETER</t>
  </si>
  <si>
    <t>RPM</t>
  </si>
  <si>
    <t>E</t>
  </si>
  <si>
    <t>I</t>
  </si>
  <si>
    <t>P</t>
  </si>
  <si>
    <t>LOSS</t>
  </si>
  <si>
    <t>INPUT POWER</t>
  </si>
  <si>
    <t>tip speed ratio</t>
  </si>
  <si>
    <t>rotor Cp</t>
  </si>
  <si>
    <t>(0.3-0.4)</t>
  </si>
  <si>
    <t>Rotor diameter</t>
  </si>
  <si>
    <t>Windspeed m/s</t>
  </si>
  <si>
    <t>shaft speed</t>
  </si>
  <si>
    <t>shaft power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</si>
</sst>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d/m/yy"/>
    <numFmt numFmtId="169" formatCode="d/m/yy\ h:mm"/>
    <numFmt numFmtId="170" formatCode="0.0"/>
    <numFmt numFmtId="171" formatCode="0.00&quot;m&quot;"/>
    <numFmt numFmtId="172" formatCode="0&quot; rpm&quot;"/>
    <numFmt numFmtId="173" formatCode="0&quot; watts&quot;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1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675"/>
          <c:w val="0.927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Namerica!$F$8</c:f>
              <c:strCache>
                <c:ptCount val="1"/>
                <c:pt idx="0">
                  <c:v>INPUT POWER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Namerica!$A$9:$A$14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Namerica!$F$9:$F$14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ROTOR POWER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Namerica!$B$26:$B$30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Namerica!$C$26:$C$30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OUTPUT POWER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Namerica!$A$9:$A$14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Namerica!$D$9:$D$14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1173011"/>
        <c:axId val="35012780"/>
      </c:scatterChart>
      <c:valAx>
        <c:axId val="411730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012780"/>
        <c:crosses val="autoZero"/>
        <c:crossBetween val="midCat"/>
        <c:dispUnits/>
      </c:valAx>
      <c:valAx>
        <c:axId val="350127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1730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25"/>
          <c:y val="0.124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19050</xdr:rowOff>
    </xdr:from>
    <xdr:to>
      <xdr:col>6</xdr:col>
      <xdr:colOff>85725</xdr:colOff>
      <xdr:row>61</xdr:row>
      <xdr:rowOff>66675</xdr:rowOff>
    </xdr:to>
    <xdr:graphicFrame>
      <xdr:nvGraphicFramePr>
        <xdr:cNvPr id="1" name="Chart 2"/>
        <xdr:cNvGraphicFramePr/>
      </xdr:nvGraphicFramePr>
      <xdr:xfrm>
        <a:off x="28575" y="5200650"/>
        <a:ext cx="5619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14.875" style="0" customWidth="1"/>
    <col min="2" max="16384" width="11.625" style="0" customWidth="1"/>
  </cols>
  <sheetData>
    <row r="1" spans="1:3" ht="12.75">
      <c r="A1" s="9" t="s">
        <v>0</v>
      </c>
      <c r="B1">
        <v>16</v>
      </c>
      <c r="C1" t="s">
        <v>1</v>
      </c>
    </row>
    <row r="2" spans="1:3" ht="12.75">
      <c r="A2" s="9" t="s">
        <v>2</v>
      </c>
      <c r="B2">
        <v>76</v>
      </c>
      <c r="C2" t="s">
        <v>3</v>
      </c>
    </row>
    <row r="3" spans="1:3" ht="12.75">
      <c r="A3" s="9" t="s">
        <v>4</v>
      </c>
      <c r="B3">
        <v>51</v>
      </c>
      <c r="C3" t="s">
        <v>5</v>
      </c>
    </row>
    <row r="4" spans="1:3" ht="12.75">
      <c r="A4" s="9" t="s">
        <v>6</v>
      </c>
      <c r="B4">
        <v>12</v>
      </c>
      <c r="C4" t="s">
        <v>7</v>
      </c>
    </row>
    <row r="5" spans="1:3" ht="12.75">
      <c r="A5" s="9" t="s">
        <v>8</v>
      </c>
      <c r="B5">
        <v>12</v>
      </c>
      <c r="C5" t="s">
        <v>9</v>
      </c>
    </row>
    <row r="6" spans="1:3" ht="12.75">
      <c r="A6" s="9" t="s">
        <v>10</v>
      </c>
      <c r="B6" s="1">
        <f>(L+W)*N*T^2/W/8640</f>
        <v>0.6640522875816993</v>
      </c>
      <c r="C6" t="s">
        <v>11</v>
      </c>
    </row>
    <row r="7" spans="1:3" ht="12.75">
      <c r="A7" s="9" t="s">
        <v>12</v>
      </c>
      <c r="B7" s="1">
        <f>0.7*(W/T)^0.5</f>
        <v>1.4430869689661812</v>
      </c>
      <c r="C7" t="s">
        <v>13</v>
      </c>
    </row>
    <row r="8" spans="1:6" ht="12.75">
      <c r="A8" s="9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t="s">
        <v>19</v>
      </c>
    </row>
    <row r="9" spans="1:6" ht="12.75">
      <c r="A9">
        <v>100</v>
      </c>
      <c r="B9" s="2">
        <f aca="true" t="shared" si="0" ref="B9:B19">N^2*L*W*T/150000000*RPM</f>
        <v>7.938048</v>
      </c>
      <c r="C9" s="2">
        <f aca="true" t="shared" si="1" ref="C9:C19">IF(E&gt;V,(E-V)/R_,0)</f>
        <v>0</v>
      </c>
      <c r="D9" s="2">
        <f aca="true" t="shared" si="2" ref="D9:D19">V*I</f>
        <v>0</v>
      </c>
      <c r="E9" s="2">
        <f aca="true" t="shared" si="3" ref="E9:E19">I^2*R_</f>
        <v>0</v>
      </c>
      <c r="F9" s="3">
        <f aca="true" t="shared" si="4" ref="F9:F19">D9+E9</f>
        <v>0</v>
      </c>
    </row>
    <row r="10" spans="1:6" ht="12.75">
      <c r="A10">
        <v>200</v>
      </c>
      <c r="B10" s="2">
        <f t="shared" si="0"/>
        <v>15.876096</v>
      </c>
      <c r="C10" s="2">
        <f t="shared" si="1"/>
        <v>5.837034330708662</v>
      </c>
      <c r="D10" s="2">
        <f t="shared" si="2"/>
        <v>70.04441196850395</v>
      </c>
      <c r="E10" s="2">
        <f t="shared" si="3"/>
        <v>22.624905421122524</v>
      </c>
      <c r="F10" s="3">
        <f t="shared" si="4"/>
        <v>92.66931738962647</v>
      </c>
    </row>
    <row r="11" spans="1:6" ht="12.75">
      <c r="A11">
        <v>300</v>
      </c>
      <c r="B11" s="2">
        <f t="shared" si="0"/>
        <v>23.814144000000002</v>
      </c>
      <c r="C11" s="2">
        <f t="shared" si="1"/>
        <v>17.79098456692914</v>
      </c>
      <c r="D11" s="2">
        <f t="shared" si="2"/>
        <v>213.49181480314968</v>
      </c>
      <c r="E11" s="2">
        <f t="shared" si="3"/>
        <v>210.18525357547855</v>
      </c>
      <c r="F11" s="3">
        <f t="shared" si="4"/>
        <v>423.67706837862823</v>
      </c>
    </row>
    <row r="12" spans="1:6" ht="12.75">
      <c r="A12">
        <v>400</v>
      </c>
      <c r="B12" s="2">
        <f t="shared" si="0"/>
        <v>31.752192</v>
      </c>
      <c r="C12" s="2">
        <f t="shared" si="1"/>
        <v>29.744934803149608</v>
      </c>
      <c r="D12" s="2">
        <f t="shared" si="2"/>
        <v>356.9392176377953</v>
      </c>
      <c r="E12" s="2">
        <f t="shared" si="3"/>
        <v>587.5276632592933</v>
      </c>
      <c r="F12" s="3">
        <f t="shared" si="4"/>
        <v>944.4668808970886</v>
      </c>
    </row>
    <row r="13" spans="1:6" ht="12.75">
      <c r="A13">
        <v>500</v>
      </c>
      <c r="B13" s="2">
        <f t="shared" si="0"/>
        <v>39.69024</v>
      </c>
      <c r="C13" s="2">
        <f t="shared" si="1"/>
        <v>41.69888503937008</v>
      </c>
      <c r="D13" s="2">
        <f t="shared" si="2"/>
        <v>500.386620472441</v>
      </c>
      <c r="E13" s="2">
        <f t="shared" si="3"/>
        <v>1154.652134472567</v>
      </c>
      <c r="F13" s="3">
        <f t="shared" si="4"/>
        <v>1655.038754945008</v>
      </c>
    </row>
    <row r="14" spans="1:6" ht="12.75">
      <c r="A14">
        <v>600</v>
      </c>
      <c r="B14" s="2">
        <f t="shared" si="0"/>
        <v>47.628288000000005</v>
      </c>
      <c r="C14" s="2">
        <f t="shared" si="1"/>
        <v>53.65283527559056</v>
      </c>
      <c r="D14" s="2">
        <f t="shared" si="2"/>
        <v>643.8340233070867</v>
      </c>
      <c r="E14" s="2">
        <f t="shared" si="3"/>
        <v>1911.5586672153004</v>
      </c>
      <c r="F14" s="3">
        <f t="shared" si="4"/>
        <v>2555.392690522387</v>
      </c>
    </row>
    <row r="15" spans="1:6" ht="12.75">
      <c r="A15">
        <v>700</v>
      </c>
      <c r="B15" s="2">
        <f t="shared" si="0"/>
        <v>55.566336</v>
      </c>
      <c r="C15" s="2">
        <f t="shared" si="1"/>
        <v>65.60678551181103</v>
      </c>
      <c r="D15" s="2">
        <f t="shared" si="2"/>
        <v>787.2814261417323</v>
      </c>
      <c r="E15" s="2">
        <f t="shared" si="3"/>
        <v>2858.247261487491</v>
      </c>
      <c r="F15" s="3">
        <f t="shared" si="4"/>
        <v>3645.528687629223</v>
      </c>
    </row>
    <row r="16" spans="1:6" ht="12.75">
      <c r="A16">
        <v>800</v>
      </c>
      <c r="B16" s="2">
        <f t="shared" si="0"/>
        <v>63.504384</v>
      </c>
      <c r="C16" s="2">
        <f t="shared" si="1"/>
        <v>77.5607357480315</v>
      </c>
      <c r="D16" s="2">
        <f t="shared" si="2"/>
        <v>930.728828976378</v>
      </c>
      <c r="E16" s="2">
        <f t="shared" si="3"/>
        <v>3994.7179172891424</v>
      </c>
      <c r="F16" s="3">
        <f t="shared" si="4"/>
        <v>4925.44674626552</v>
      </c>
    </row>
    <row r="17" spans="1:6" ht="12.75">
      <c r="A17">
        <v>900</v>
      </c>
      <c r="B17" s="2">
        <f t="shared" si="0"/>
        <v>71.442432</v>
      </c>
      <c r="C17" s="2">
        <f t="shared" si="1"/>
        <v>89.51468598425197</v>
      </c>
      <c r="D17" s="2">
        <f t="shared" si="2"/>
        <v>1074.1762318110236</v>
      </c>
      <c r="E17" s="2">
        <f t="shared" si="3"/>
        <v>5320.970634620251</v>
      </c>
      <c r="F17" s="3">
        <f t="shared" si="4"/>
        <v>6395.146866431274</v>
      </c>
    </row>
    <row r="18" spans="1:6" ht="12.75">
      <c r="A18">
        <v>1000</v>
      </c>
      <c r="B18" s="2">
        <f t="shared" si="0"/>
        <v>79.38048</v>
      </c>
      <c r="C18" s="2">
        <f t="shared" si="1"/>
        <v>101.46863622047245</v>
      </c>
      <c r="D18" s="2">
        <f t="shared" si="2"/>
        <v>1217.6236346456694</v>
      </c>
      <c r="E18" s="2">
        <f t="shared" si="3"/>
        <v>6837.00541348082</v>
      </c>
      <c r="F18" s="3">
        <f t="shared" si="4"/>
        <v>8054.62904812649</v>
      </c>
    </row>
    <row r="19" spans="1:6" ht="12.75">
      <c r="A19">
        <v>1100</v>
      </c>
      <c r="B19" s="2">
        <f t="shared" si="0"/>
        <v>87.318528</v>
      </c>
      <c r="C19" s="2">
        <f t="shared" si="1"/>
        <v>113.42258645669293</v>
      </c>
      <c r="D19" s="2">
        <f t="shared" si="2"/>
        <v>1361.0710374803152</v>
      </c>
      <c r="E19" s="2">
        <f t="shared" si="3"/>
        <v>8542.822253870847</v>
      </c>
      <c r="F19" s="3">
        <f t="shared" si="4"/>
        <v>9903.893291351162</v>
      </c>
    </row>
    <row r="21" spans="1:2" ht="12.75">
      <c r="A21" t="s">
        <v>20</v>
      </c>
      <c r="B21" s="4">
        <v>6</v>
      </c>
    </row>
    <row r="22" spans="1:3" ht="12.75">
      <c r="A22" t="s">
        <v>21</v>
      </c>
      <c r="B22" s="5">
        <v>0.3</v>
      </c>
      <c r="C22" t="s">
        <v>22</v>
      </c>
    </row>
    <row r="24" spans="1:2" ht="12.75">
      <c r="A24" t="s">
        <v>23</v>
      </c>
      <c r="B24" s="6">
        <v>2.8</v>
      </c>
    </row>
    <row r="25" spans="1:3" ht="12.75">
      <c r="A25" t="s">
        <v>24</v>
      </c>
      <c r="B25" t="s">
        <v>25</v>
      </c>
      <c r="C25" t="s">
        <v>26</v>
      </c>
    </row>
    <row r="26" spans="1:3" ht="12.75">
      <c r="A26">
        <v>4</v>
      </c>
      <c r="B26" s="7">
        <f>Windspeed_m_s*tip_speed_ratio/Rotor_diameter*60/PI()</f>
        <v>163.70222718023518</v>
      </c>
      <c r="C26" s="8">
        <f>0.6*rotor_Cp*0.785*Rotor_diameter^2*Windspeed_m_s^3</f>
        <v>70.89868799999999</v>
      </c>
    </row>
    <row r="27" spans="1:3" ht="12.75">
      <c r="A27">
        <v>6</v>
      </c>
      <c r="B27" s="7">
        <f>Windspeed_m_s*tip_speed_ratio/Rotor_diameter*60/PI()</f>
        <v>245.55334077035283</v>
      </c>
      <c r="C27" s="8">
        <f>0.6*rotor_Cp*0.785*Rotor_diameter^2*Windspeed_m_s^3</f>
        <v>239.28307199999998</v>
      </c>
    </row>
    <row r="28" spans="1:3" ht="12.75">
      <c r="A28">
        <v>8</v>
      </c>
      <c r="B28" s="7">
        <f>Windspeed_m_s*tip_speed_ratio/Rotor_diameter*60/PI()</f>
        <v>327.40445436047037</v>
      </c>
      <c r="C28" s="8">
        <f>0.6*rotor_Cp*0.785*Rotor_diameter^2*Windspeed_m_s^3</f>
        <v>567.1895039999999</v>
      </c>
    </row>
    <row r="29" spans="1:3" ht="12.75">
      <c r="A29">
        <v>10</v>
      </c>
      <c r="B29" s="7">
        <f>Windspeed_m_s*tip_speed_ratio/Rotor_diameter*60/PI()</f>
        <v>409.25556795058804</v>
      </c>
      <c r="C29" s="8">
        <f>0.6*rotor_Cp*0.785*Rotor_diameter^2*Windspeed_m_s^3</f>
        <v>1107.792</v>
      </c>
    </row>
    <row r="30" spans="1:3" ht="12.75">
      <c r="A30">
        <v>12</v>
      </c>
      <c r="B30" s="7">
        <f>Windspeed_m_s*tip_speed_ratio/Rotor_diameter*60/PI()</f>
        <v>491.10668154070567</v>
      </c>
      <c r="C30" s="8">
        <f>0.6*rotor_Cp*0.785*Rotor_diameter^2*Windspeed_m_s^3</f>
        <v>1914.2645759999998</v>
      </c>
    </row>
  </sheetData>
  <printOptions gridLines="1"/>
  <pageMargins left="0.75" right="0.5" top="1" bottom="1" header="0.5" footer="0.5"/>
  <pageSetup horizontalDpi="204" verticalDpi="204" orientation="portrait" r:id="rId2"/>
  <headerFooter alignWithMargins="0">
    <oddHeader>&amp;C&amp;f</oddHeader>
    <oddFooter>&amp;CPage &amp;p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R.A.M. Design &amp; Drafting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Masse</dc:creator>
  <cp:keywords/>
  <dc:description/>
  <cp:lastModifiedBy>userx</cp:lastModifiedBy>
  <cp:lastPrinted>1999-09-20T23:21:48Z</cp:lastPrinted>
  <dcterms:created xsi:type="dcterms:W3CDTF">1999-09-20T00:57:23Z</dcterms:created>
  <dcterms:modified xsi:type="dcterms:W3CDTF">2004-02-29T23:54:54Z</dcterms:modified>
  <cp:category/>
  <cp:version/>
  <cp:contentType/>
  <cp:contentStatus/>
</cp:coreProperties>
</file>